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-120" yWindow="-120" windowWidth="29040" windowHeight="15840"/>
  </bookViews>
  <sheets>
    <sheet name="2018" sheetId="4" r:id="rId1"/>
  </sheets>
  <externalReferences>
    <externalReference r:id="rId2"/>
    <externalReference r:id="rId3"/>
  </externalReference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3" i="4" l="1"/>
  <c r="D34" i="4" l="1"/>
  <c r="D30" i="4" l="1"/>
  <c r="D28" i="4"/>
  <c r="D27" i="4"/>
  <c r="D26" i="4"/>
  <c r="D25" i="4"/>
  <c r="D24" i="4"/>
  <c r="D23" i="4"/>
  <c r="D22" i="4"/>
  <c r="D21" i="4"/>
  <c r="D20" i="4"/>
  <c r="D19" i="4"/>
  <c r="D18" i="4"/>
  <c r="D16" i="4" l="1"/>
  <c r="D15" i="4"/>
  <c r="D12" i="4"/>
  <c r="D13" i="4"/>
  <c r="D9" i="4"/>
  <c r="D8" i="4" s="1"/>
  <c r="D17" i="4" l="1"/>
  <c r="D14" i="4"/>
  <c r="F6" i="4"/>
  <c r="D5" i="4"/>
  <c r="F4" i="4"/>
  <c r="G4" i="4" s="1"/>
  <c r="D11" i="4" l="1"/>
  <c r="G6" i="4"/>
</calcChain>
</file>

<file path=xl/sharedStrings.xml><?xml version="1.0" encoding="utf-8"?>
<sst xmlns="http://schemas.openxmlformats.org/spreadsheetml/2006/main" count="44" uniqueCount="44">
  <si>
    <t>2) Себестоимость производимых товаров (оказываемых услуг) по регулируемому виду деятельности (тыс. рублей), включая:</t>
  </si>
  <si>
    <t>а) расходы на покупаемую тепловую энергию (мощность), теплоноситель;</t>
  </si>
  <si>
    <t>б) расходы на топливо с указанием по каждому виду топлива стоимости (за единицу объема), объема и способа его приобретения, стоимости его доставки;</t>
  </si>
  <si>
    <t>в)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энергии;</t>
  </si>
  <si>
    <t>г) расходы на приобретение холодной воды, используемой в технологическом процессе;</t>
  </si>
  <si>
    <t>д) расходы на химические реагенты, используемые в технологическом процессе;</t>
  </si>
  <si>
    <t>е) расходы на оплату труда и отчисления на социальные нужды основного производственного персонала;</t>
  </si>
  <si>
    <t>ж) расходы на оплату труда и отчисления на социальные нужды административно-управленческого персонала;</t>
  </si>
  <si>
    <t>з) расходы на амортизацию основных производственных средств;</t>
  </si>
  <si>
    <t>и) расходы на аренду имущества, используемого для осуществления регулируемого вида деятельности;</t>
  </si>
  <si>
    <t>к) общепроизводственные расходы, в том числе отнесенные к ним расходы на текущий и капитальный ремонт;</t>
  </si>
  <si>
    <t>л) общехозяйственные расходы, в том числе отнесенные к ним расходы на текущий и капитальный ремонт;</t>
  </si>
  <si>
    <t>н) прочие расходы, которые подлежат отнесению на регулируемые виды деятельности в соответствии с законодательством Российской Федерации;</t>
  </si>
  <si>
    <t>4) сведения об изменении стоимости основных фондов, в том числе за счет ввода в эксплуатацию (вывода из эксплуатации), их переоценки (тыс. рублей)</t>
  </si>
  <si>
    <t>5) валовая прибыль (убытки) от реализации товаров и оказания услуг по регулируемому виду деятельности (тыс. рублей)</t>
  </si>
  <si>
    <t>6) 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 &lt;*&gt;</t>
  </si>
  <si>
    <t>7) 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 (Гкал/ч)</t>
  </si>
  <si>
    <t>8) тепловая нагрузка по договорам, заключенным в рамках осуществления регулируемых видов деятельности (Гкал/ч)</t>
  </si>
  <si>
    <t>9) объем вырабатываемой регулируемой организацией тепловой энергии в рамках осуществления регулируемых видов деятельности (тыс. Гкал)</t>
  </si>
  <si>
    <t>10) объем приобретаемой регулируемой организацией тепловой энергии в рамках осуществления регулируемых видов деятельности (тыс. Гкал)</t>
  </si>
  <si>
    <t>11) объем тепловой энергии, отпускаемой потребителям, по договорам, заключенным в рамках осуществления регулируемых видов деятельности, в том числе определенном по приборам учета и расчетным путем (нормативам потребления коммунальных услуг) (тыс. Гкал)</t>
  </si>
  <si>
    <t>12) нормативы технологических потерь при передаче тепловой энергии, теплоносителя по тепловым сетям, утвержденные уполномоченным органом (Ккал/ч.мес.)</t>
  </si>
  <si>
    <t>13) фактический объем потерь при передаче тепловой энергии (тыс. Гкал)</t>
  </si>
  <si>
    <t>14) среднесписочная численность основного производственного персонала (человек)</t>
  </si>
  <si>
    <t>15) среднесписочная численность административно-управленческого персонала (человек)</t>
  </si>
  <si>
    <t>16) удельный расход условного топлива на единицу тепловой энергии, отпускаемой в тепловую сеть, с разбивкой по источникам тепловой энергии, используемым для осуществления регулируемых видов деятельности (кг у. т./Гкал)</t>
  </si>
  <si>
    <t>17) 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(тыс. кВт·ч/Гкал)</t>
  </si>
  <si>
    <t>18) 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(куб. м/Гкал)</t>
  </si>
  <si>
    <t>Форма 8. Информация об основных показателях финансово-хозяйственной деятельности регулируемой организации</t>
  </si>
  <si>
    <t>1) Выручка от регулируемой деятельности (тыс. рублей) с разбивкой по видам деятельности:</t>
  </si>
  <si>
    <t>газ</t>
  </si>
  <si>
    <t>дизельное топливо</t>
  </si>
  <si>
    <r>
      <t>объем (тыс. м</t>
    </r>
    <r>
      <rPr>
        <sz val="11"/>
        <color theme="1"/>
        <rFont val="Calibri"/>
        <family val="2"/>
        <charset val="204"/>
      </rPr>
      <t>³)</t>
    </r>
  </si>
  <si>
    <r>
      <t>объем (тн.</t>
    </r>
    <r>
      <rPr>
        <sz val="11"/>
        <color theme="1"/>
        <rFont val="Calibri"/>
        <family val="2"/>
        <charset val="204"/>
      </rPr>
      <t>)</t>
    </r>
  </si>
  <si>
    <r>
      <t>цена (тыс. руб/тыс. м</t>
    </r>
    <r>
      <rPr>
        <sz val="11"/>
        <color theme="1"/>
        <rFont val="Calibri"/>
        <family val="2"/>
        <charset val="204"/>
      </rPr>
      <t>³</t>
    </r>
    <r>
      <rPr>
        <sz val="11"/>
        <color theme="1"/>
        <rFont val="Calibri"/>
        <family val="2"/>
        <charset val="204"/>
        <scheme val="minor"/>
      </rPr>
      <t>)</t>
    </r>
  </si>
  <si>
    <t>цена (тыс. руб/тн.)</t>
  </si>
  <si>
    <r>
      <t>объем (тыс.кВт.</t>
    </r>
    <r>
      <rPr>
        <sz val="11"/>
        <color theme="1"/>
        <rFont val="Calibri"/>
        <family val="2"/>
        <charset val="204"/>
      </rPr>
      <t>)</t>
    </r>
  </si>
  <si>
    <t>цена (тыс. руб/тыс.кВт))</t>
  </si>
  <si>
    <t>Теплоснабжение</t>
  </si>
  <si>
    <t>м)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</si>
  <si>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3) 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</si>
  <si>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 xml:space="preserve">161,656, в т.ч.:
БМК 1/1 – 0,86 
БМК 1/2 – 4,13 
БМК 1/3 – 11 
БМК 1/4 – 22,21 
БМК 1/5 – 0,499 
БМК 1/6 – 0,24 
БМК 1/7 – 1,020 
БМК 1/8 – 1,89 
БМК 1/9 – 1,89 
БМК 1/10 – 7,22 
БМК 1/11 – 12,07 
БМК 2/1 – 22,21 
БМК 3/1 – 15,477 
БМК 4/1 – 41,273 
БМК 5/1 – 12,038 
БМК 5/2 – 2,71 
БМК 5/3 – 3,89 
БМК 5/4 – 0,6 
БМК 5/5 – 0,43 </t>
  </si>
  <si>
    <t>на сайте гткиров.рф</t>
  </si>
  <si>
    <t>БМК 1/1 - 146,90;
БМК 1/2 - 135,76;  
БМК 1/3 - 146,67;
БМК 1/4 - 149,64;
БМК 1/5 - 158,52;
БМК 1/6 - 162,75;
БМК 1/7 - 136,63;
БМК 1/8 - 152,99;
БМК 1/9 - 151,25;
БМК 1/10 - 150,51;
БМК 1/11 - 150,66;
БМК 2/1 - 153,92;
БМК 3/1 - 155,29;
БМК 4/1 - 147,52;
БМК 5/1 - 155,33;
БМК 5/2 - 146,15;
БМК 5/3 - 155,52;
БМК 5/4 - 155,75;
БМК 5/5 - 158,55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</si>
</sst>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NumberFormat="1" applyBorder="1" applyAlignment="1">
      <alignment vertical="center" wrapText="1"/>
    </xf>
    <xf numFmtId="0" fontId="0" fillId="0" borderId="0" xfId="0" applyNumberFormat="1" applyAlignment="1">
      <alignment horizontal="center"/>
    </xf>
    <xf numFmtId="0" fontId="0" fillId="0" borderId="1" xfId="0" applyNumberFormat="1" applyFill="1" applyBorder="1" applyAlignment="1">
      <alignment horizontal="center" vertical="center" wrapText="1"/>
    </xf>
    <xf numFmtId="0" fontId="5" fillId="0" borderId="1" xfId="1" applyNumberFormat="1" applyFill="1" applyBorder="1" applyAlignment="1">
      <alignment horizontal="center" vertical="center" wrapText="1"/>
    </xf>
    <xf numFmtId="4" fontId="0" fillId="0" borderId="0" xfId="0" applyNumberFormat="1"/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0" xfId="0" applyFill="1"/>
    <xf numFmtId="4" fontId="0" fillId="2" borderId="1" xfId="0" applyNumberForma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00\&#1087;&#1101;&#1086;$\&#1056;&#1057;&#1058;\&#1057;&#1090;&#1072;&#1085;&#1076;&#1072;&#1088;&#1090;&#1099;%20&#1088;&#1072;&#1089;&#1082;&#1088;&#1099;&#1090;&#1080;&#1103;%20&#1080;&#1085;&#1092;&#1086;&#1088;&#1084;&#1072;&#1094;&#1080;&#1080;\&#1058;&#1077;&#1087;&#1083;&#1086;&#1101;&#1085;&#1077;&#1088;&#1075;&#1080;&#1103;\2017\WARM_BALANCE-&#1076;&#1086;%2030.04.17!!!\&#1057;&#1042;&#1054;&#1044;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00\&#1087;&#1101;&#1086;$\&#1056;&#1057;&#1058;\&#1057;&#1090;&#1072;&#1085;&#1076;&#1072;&#1088;&#1090;&#1099;%20&#1088;&#1072;&#1089;&#1082;&#1088;&#1099;&#1090;&#1080;&#1103;%20&#1080;&#1085;&#1092;&#1086;&#1088;&#1084;&#1072;&#1094;&#1080;&#1080;\&#1058;&#1077;&#1087;&#1083;&#1086;&#1101;&#1085;&#1077;&#1088;&#1075;&#1080;&#1103;\2018\FAS.JKH.OPEN.INFO.BALANCE_&#1044;&#1086;%2030.04\&#1057;&#1074;&#1086;&#1076;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ерка"/>
      <sheetName val="свод по форме 8"/>
    </sheetNames>
    <sheetDataSet>
      <sheetData sheetId="0"/>
      <sheetData sheetId="1">
        <row r="3">
          <cell r="N3">
            <v>602434.19690663938</v>
          </cell>
        </row>
        <row r="5">
          <cell r="N5">
            <v>625399.31782256183</v>
          </cell>
        </row>
        <row r="61">
          <cell r="D61">
            <v>4780.1034237288141</v>
          </cell>
          <cell r="F61">
            <v>362.41027222784777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">
          <cell r="M8">
            <v>241072.93357099994</v>
          </cell>
        </row>
        <row r="11">
          <cell r="M11">
            <v>988.57339000000013</v>
          </cell>
        </row>
        <row r="12">
          <cell r="M12">
            <v>32.657009047619049</v>
          </cell>
        </row>
        <row r="16">
          <cell r="M16">
            <v>45638.308509999995</v>
          </cell>
        </row>
        <row r="18">
          <cell r="M18">
            <v>8671.744999999999</v>
          </cell>
        </row>
        <row r="19">
          <cell r="M19">
            <v>1730.3919528813572</v>
          </cell>
        </row>
        <row r="20">
          <cell r="M20">
            <v>1958.3629499999997</v>
          </cell>
        </row>
        <row r="21">
          <cell r="M21">
            <v>31849.480000000007</v>
          </cell>
        </row>
        <row r="22">
          <cell r="M22">
            <v>9233.0916784102155</v>
          </cell>
        </row>
        <row r="23">
          <cell r="M23">
            <v>25607.638900000002</v>
          </cell>
        </row>
        <row r="24">
          <cell r="M24">
            <v>7423.5961664467914</v>
          </cell>
        </row>
        <row r="25">
          <cell r="M25">
            <v>31594.211636907254</v>
          </cell>
        </row>
        <row r="26">
          <cell r="M26">
            <v>141486.05642750004</v>
          </cell>
        </row>
        <row r="27">
          <cell r="M27">
            <v>3940.2639599999998</v>
          </cell>
        </row>
        <row r="30">
          <cell r="M30">
            <v>11892.348439999994</v>
          </cell>
        </row>
        <row r="33">
          <cell r="M33">
            <v>11662.03183</v>
          </cell>
        </row>
        <row r="37">
          <cell r="M37">
            <v>63264.553054114891</v>
          </cell>
        </row>
        <row r="49">
          <cell r="M49">
            <v>-27735.525838561203</v>
          </cell>
        </row>
        <row r="50">
          <cell r="M50">
            <v>-24596.841818561203</v>
          </cell>
        </row>
        <row r="61">
          <cell r="M61">
            <v>119.86433194563361</v>
          </cell>
        </row>
        <row r="62">
          <cell r="M62">
            <v>363.8252129260319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75FB42DE5B9449EA779BA0ED10797CF8FBAF0DED6DC9642D17A05F082F3C747A292858DFF2E1E4D6B663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43"/>
  <sheetViews>
    <sheetView tabSelected="1" topLeftCell="A19" zoomScale="85" zoomScaleNormal="85" workbookViewId="0">
      <selection activeCell="D30" sqref="D30"/>
    </sheetView>
  </sheetViews>
  <sheetFormatPr defaultRowHeight="15" x14ac:dyDescent="0.25"/>
  <cols>
    <col min="3" max="3" width="62" customWidth="1"/>
    <col min="4" max="4" width="20.140625" style="10" customWidth="1"/>
    <col min="5" max="5" width="15" bestFit="1" customWidth="1"/>
    <col min="6" max="6" width="10.28515625" hidden="1" customWidth="1"/>
    <col min="7" max="7" width="0" hidden="1" customWidth="1"/>
    <col min="9" max="9" width="10.28515625" bestFit="1" customWidth="1"/>
    <col min="13" max="13" width="13.85546875" bestFit="1" customWidth="1"/>
    <col min="16" max="16" width="12.28515625" bestFit="1" customWidth="1"/>
  </cols>
  <sheetData>
    <row r="3" spans="1:9" ht="59.25" customHeight="1" x14ac:dyDescent="0.25">
      <c r="A3" s="1"/>
      <c r="B3" s="1"/>
      <c r="C3" s="24" t="s">
        <v>28</v>
      </c>
      <c r="D3" s="24"/>
      <c r="E3" s="1"/>
      <c r="F3" s="1"/>
      <c r="G3" s="1"/>
      <c r="H3" s="1"/>
      <c r="I3" s="1"/>
    </row>
    <row r="4" spans="1:9" ht="42" customHeight="1" x14ac:dyDescent="0.25">
      <c r="C4" s="2" t="s">
        <v>29</v>
      </c>
      <c r="D4" s="14">
        <v>601606.31662869919</v>
      </c>
      <c r="F4" s="13">
        <f>'[1]свод по форме 8'!$N$3+'[1]свод по форме 8'!$D$61+'[1]свод по форме 8'!$F$61</f>
        <v>607576.71060259605</v>
      </c>
      <c r="G4" s="13">
        <f>F4-D4</f>
        <v>5970.393973896862</v>
      </c>
    </row>
    <row r="5" spans="1:9" ht="24" customHeight="1" x14ac:dyDescent="0.25">
      <c r="C5" s="5" t="s">
        <v>38</v>
      </c>
      <c r="D5" s="14">
        <f>D4</f>
        <v>601606.31662869919</v>
      </c>
    </row>
    <row r="6" spans="1:9" ht="48.75" customHeight="1" x14ac:dyDescent="0.25">
      <c r="C6" s="2" t="s">
        <v>0</v>
      </c>
      <c r="D6" s="14">
        <v>629341.84246726055</v>
      </c>
      <c r="F6" s="13">
        <f>'[1]свод по форме 8'!$N$5+'[1]свод по форме 8'!$D$61+'[1]свод по форме 8'!$F$61</f>
        <v>630541.83151851851</v>
      </c>
      <c r="G6" s="13">
        <f>F6-D6</f>
        <v>1199.9890512579586</v>
      </c>
    </row>
    <row r="7" spans="1:9" ht="42" customHeight="1" x14ac:dyDescent="0.25">
      <c r="C7" s="2" t="s">
        <v>1</v>
      </c>
      <c r="D7" s="9">
        <v>0</v>
      </c>
      <c r="F7" s="13"/>
    </row>
    <row r="8" spans="1:9" ht="59.25" customHeight="1" x14ac:dyDescent="0.25">
      <c r="C8" s="3" t="s">
        <v>2</v>
      </c>
      <c r="D8" s="14">
        <f>D9+D12</f>
        <v>242061.50696099995</v>
      </c>
      <c r="F8" s="13"/>
      <c r="G8" s="13"/>
    </row>
    <row r="9" spans="1:9" ht="33" customHeight="1" x14ac:dyDescent="0.25">
      <c r="C9" s="6" t="s">
        <v>30</v>
      </c>
      <c r="D9" s="14">
        <f>[2]Лист1!$M$8</f>
        <v>241072.93357099994</v>
      </c>
      <c r="F9" s="13"/>
      <c r="G9" s="13"/>
    </row>
    <row r="10" spans="1:9" ht="33" customHeight="1" x14ac:dyDescent="0.25">
      <c r="C10" s="4" t="s">
        <v>32</v>
      </c>
      <c r="D10" s="14">
        <v>46635.400000000009</v>
      </c>
      <c r="F10" s="13"/>
    </row>
    <row r="11" spans="1:9" ht="33" customHeight="1" x14ac:dyDescent="0.25">
      <c r="C11" s="4" t="s">
        <v>34</v>
      </c>
      <c r="D11" s="14">
        <f>D9/D10</f>
        <v>5.1693120155718599</v>
      </c>
      <c r="F11" s="13"/>
    </row>
    <row r="12" spans="1:9" ht="33" customHeight="1" x14ac:dyDescent="0.25">
      <c r="C12" s="6" t="s">
        <v>31</v>
      </c>
      <c r="D12" s="14">
        <f>[2]Лист1!$M$11</f>
        <v>988.57339000000013</v>
      </c>
      <c r="F12" s="13"/>
    </row>
    <row r="13" spans="1:9" ht="33" customHeight="1" x14ac:dyDescent="0.25">
      <c r="C13" s="4" t="s">
        <v>33</v>
      </c>
      <c r="D13" s="14">
        <f>[2]Лист1!$M$12</f>
        <v>32.657009047619049</v>
      </c>
      <c r="F13" s="13"/>
    </row>
    <row r="14" spans="1:9" ht="33" customHeight="1" x14ac:dyDescent="0.25">
      <c r="C14" s="4" t="s">
        <v>35</v>
      </c>
      <c r="D14" s="14">
        <f>D12/D13</f>
        <v>30.271400193401202</v>
      </c>
      <c r="F14" s="13"/>
    </row>
    <row r="15" spans="1:9" ht="59.25" customHeight="1" x14ac:dyDescent="0.25">
      <c r="C15" s="3" t="s">
        <v>3</v>
      </c>
      <c r="D15" s="14">
        <f>[2]Лист1!$M$16</f>
        <v>45638.308509999995</v>
      </c>
      <c r="F15" s="13"/>
    </row>
    <row r="16" spans="1:9" ht="29.25" customHeight="1" x14ac:dyDescent="0.25">
      <c r="C16" s="4" t="s">
        <v>36</v>
      </c>
      <c r="D16" s="14">
        <f>[2]Лист1!$M$18</f>
        <v>8671.744999999999</v>
      </c>
      <c r="F16" s="13"/>
    </row>
    <row r="17" spans="3:6" ht="29.25" customHeight="1" x14ac:dyDescent="0.25">
      <c r="C17" s="4" t="s">
        <v>37</v>
      </c>
      <c r="D17" s="14">
        <f>D15/D16</f>
        <v>5.2628748319974816</v>
      </c>
      <c r="F17" s="13"/>
    </row>
    <row r="18" spans="3:6" ht="44.25" customHeight="1" x14ac:dyDescent="0.25">
      <c r="C18" s="3" t="s">
        <v>4</v>
      </c>
      <c r="D18" s="14">
        <f>[2]Лист1!$M$19</f>
        <v>1730.3919528813572</v>
      </c>
      <c r="F18" s="13"/>
    </row>
    <row r="19" spans="3:6" ht="44.25" customHeight="1" x14ac:dyDescent="0.25">
      <c r="C19" s="3" t="s">
        <v>5</v>
      </c>
      <c r="D19" s="14">
        <f>[2]Лист1!$M$20</f>
        <v>1958.3629499999997</v>
      </c>
      <c r="F19" s="13"/>
    </row>
    <row r="20" spans="3:6" ht="44.25" customHeight="1" x14ac:dyDescent="0.25">
      <c r="C20" s="3" t="s">
        <v>6</v>
      </c>
      <c r="D20" s="14">
        <f>[2]Лист1!$M$21+[2]Лист1!$M$22</f>
        <v>41082.571678410226</v>
      </c>
      <c r="F20" s="13"/>
    </row>
    <row r="21" spans="3:6" ht="44.25" customHeight="1" x14ac:dyDescent="0.25">
      <c r="C21" s="3" t="s">
        <v>7</v>
      </c>
      <c r="D21" s="14">
        <f>[2]Лист1!$M$23+[2]Лист1!$M$24</f>
        <v>33031.235066446796</v>
      </c>
      <c r="F21" s="13"/>
    </row>
    <row r="22" spans="3:6" ht="44.25" customHeight="1" x14ac:dyDescent="0.25">
      <c r="C22" s="3" t="s">
        <v>8</v>
      </c>
      <c r="D22" s="14">
        <f>[2]Лист1!$M$25</f>
        <v>31594.211636907254</v>
      </c>
      <c r="F22" s="13"/>
    </row>
    <row r="23" spans="3:6" ht="44.25" customHeight="1" x14ac:dyDescent="0.25">
      <c r="C23" s="3" t="s">
        <v>9</v>
      </c>
      <c r="D23" s="14">
        <f>[2]Лист1!$M$26</f>
        <v>141486.05642750004</v>
      </c>
      <c r="F23" s="13"/>
    </row>
    <row r="24" spans="3:6" ht="44.25" customHeight="1" x14ac:dyDescent="0.25">
      <c r="C24" s="3" t="s">
        <v>10</v>
      </c>
      <c r="D24" s="15">
        <f>[2]Лист1!$M$27</f>
        <v>3940.2639599999998</v>
      </c>
      <c r="F24" s="13"/>
    </row>
    <row r="25" spans="3:6" ht="44.25" customHeight="1" x14ac:dyDescent="0.25">
      <c r="C25" s="3" t="s">
        <v>11</v>
      </c>
      <c r="D25" s="15">
        <f>[2]Лист1!$M$30</f>
        <v>11892.348439999994</v>
      </c>
      <c r="F25" s="13"/>
    </row>
    <row r="26" spans="3:6" ht="75.75" customHeight="1" x14ac:dyDescent="0.25">
      <c r="C26" s="7" t="s">
        <v>39</v>
      </c>
      <c r="D26" s="15">
        <f>[2]Лист1!$M$33</f>
        <v>11662.03183</v>
      </c>
      <c r="F26" s="13"/>
    </row>
    <row r="27" spans="3:6" ht="45" x14ac:dyDescent="0.25">
      <c r="C27" s="7" t="s">
        <v>12</v>
      </c>
      <c r="D27" s="15">
        <f>[2]Лист1!$M$37</f>
        <v>63264.553054114891</v>
      </c>
      <c r="F27" s="13"/>
    </row>
    <row r="28" spans="3:6" ht="75" x14ac:dyDescent="0.25">
      <c r="C28" s="8" t="s">
        <v>40</v>
      </c>
      <c r="D28" s="15">
        <f>[2]Лист1!$M$50</f>
        <v>-24596.841818561203</v>
      </c>
      <c r="F28" s="13"/>
    </row>
    <row r="29" spans="3:6" ht="45" x14ac:dyDescent="0.25">
      <c r="C29" s="2" t="s">
        <v>13</v>
      </c>
      <c r="D29" s="25">
        <v>-24023</v>
      </c>
      <c r="F29" s="13"/>
    </row>
    <row r="30" spans="3:6" ht="30" x14ac:dyDescent="0.25">
      <c r="C30" s="3" t="s">
        <v>14</v>
      </c>
      <c r="D30" s="15">
        <f>[2]Лист1!$M$49</f>
        <v>-27735.525838561203</v>
      </c>
      <c r="F30" s="13"/>
    </row>
    <row r="31" spans="3:6" ht="75" x14ac:dyDescent="0.25">
      <c r="C31" s="3" t="s">
        <v>15</v>
      </c>
      <c r="D31" s="12" t="s">
        <v>42</v>
      </c>
      <c r="F31" s="13"/>
    </row>
    <row r="32" spans="3:6" ht="315" x14ac:dyDescent="0.25">
      <c r="C32" s="3" t="s">
        <v>16</v>
      </c>
      <c r="D32" s="11" t="s">
        <v>41</v>
      </c>
      <c r="F32" s="13"/>
    </row>
    <row r="33" spans="3:5" ht="30" x14ac:dyDescent="0.25">
      <c r="C33" s="3" t="s">
        <v>17</v>
      </c>
      <c r="D33" s="20">
        <f>[2]Лист1!$M$61</f>
        <v>119.86433194563361</v>
      </c>
      <c r="E33" s="16"/>
    </row>
    <row r="34" spans="3:5" ht="45" x14ac:dyDescent="0.25">
      <c r="C34" s="3" t="s">
        <v>18</v>
      </c>
      <c r="D34" s="20">
        <f>[2]Лист1!$M$62</f>
        <v>363.8252129260319</v>
      </c>
      <c r="E34" s="16"/>
    </row>
    <row r="35" spans="3:5" ht="45" x14ac:dyDescent="0.25">
      <c r="C35" s="3" t="s">
        <v>19</v>
      </c>
      <c r="D35" s="11">
        <v>0</v>
      </c>
      <c r="E35" s="17"/>
    </row>
    <row r="36" spans="3:5" ht="75" x14ac:dyDescent="0.25">
      <c r="C36" s="3" t="s">
        <v>20</v>
      </c>
      <c r="D36" s="21">
        <v>323.04440299999999</v>
      </c>
      <c r="E36" s="16"/>
    </row>
    <row r="37" spans="3:5" ht="45" x14ac:dyDescent="0.25">
      <c r="C37" s="3" t="s">
        <v>21</v>
      </c>
      <c r="D37" s="22">
        <v>162.83065142679115</v>
      </c>
      <c r="E37" s="16"/>
    </row>
    <row r="38" spans="3:5" ht="30" x14ac:dyDescent="0.25">
      <c r="C38" s="3" t="s">
        <v>22</v>
      </c>
      <c r="D38" s="22">
        <v>31.50782625052932</v>
      </c>
      <c r="E38" s="16"/>
    </row>
    <row r="39" spans="3:5" ht="30" x14ac:dyDescent="0.25">
      <c r="C39" s="3" t="s">
        <v>23</v>
      </c>
      <c r="D39" s="18">
        <v>91.677694572452637</v>
      </c>
      <c r="E39" s="13"/>
    </row>
    <row r="40" spans="3:5" ht="30" x14ac:dyDescent="0.25">
      <c r="C40" s="3" t="s">
        <v>24</v>
      </c>
      <c r="D40" s="18">
        <v>43.337992831541222</v>
      </c>
      <c r="E40" s="13"/>
    </row>
    <row r="41" spans="3:5" ht="285" x14ac:dyDescent="0.25">
      <c r="C41" s="3" t="s">
        <v>25</v>
      </c>
      <c r="D41" s="23" t="s">
        <v>43</v>
      </c>
      <c r="E41" s="19"/>
    </row>
    <row r="42" spans="3:5" ht="75" x14ac:dyDescent="0.25">
      <c r="C42" s="3" t="s">
        <v>26</v>
      </c>
      <c r="D42" s="20">
        <v>34.072222222000001</v>
      </c>
      <c r="E42" s="19"/>
    </row>
    <row r="43" spans="3:5" ht="75" x14ac:dyDescent="0.25">
      <c r="C43" s="3" t="s">
        <v>27</v>
      </c>
      <c r="D43" s="20">
        <v>0.23222219999999999</v>
      </c>
      <c r="E43" s="19"/>
    </row>
  </sheetData>
  <mergeCells count="1">
    <mergeCell ref="C3:D3"/>
  </mergeCells>
  <hyperlinks>
    <hyperlink ref="C31" r:id="rId1" display="consultantplus://offline/ref=75FB42DE5B9449EA779BA0ED10797CF8FBAF0DED6DC9642D17A05F082F3C747A292858DFF2E1E4D6B663L"/>
  </hyperlinks>
  <pageMargins left="0.70866141732283472" right="0.70866141732283472" top="0.74803149606299213" bottom="0.74803149606299213" header="0.31496062992125984" footer="0.31496062992125984"/>
  <pageSetup paperSize="9" scale="79" fitToHeight="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Р</dc:creator>
  <cp:lastModifiedBy>Михаил</cp:lastModifiedBy>
  <cp:lastPrinted>2018-05-03T12:34:56Z</cp:lastPrinted>
  <dcterms:created xsi:type="dcterms:W3CDTF">2018-03-01T11:56:52Z</dcterms:created>
  <dcterms:modified xsi:type="dcterms:W3CDTF">2020-03-11T07:12:37Z</dcterms:modified>
</cp:coreProperties>
</file>